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SC\Desktop\"/>
    </mc:Choice>
  </mc:AlternateContent>
  <xr:revisionPtr revIDLastSave="0" documentId="13_ncr:1_{06AB5E5A-ADFB-4E31-9D07-A043F46EC55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OI Calculation MAS-100 Libra" sheetId="2" r:id="rId1"/>
  </sheets>
  <definedNames>
    <definedName name="_xlnm.Print_Area" localSheetId="0">'ROI Calculation MAS-100 Libra'!$A$1:$E$51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" l="1"/>
  <c r="C20" i="2" s="1"/>
  <c r="C21" i="2" s="1"/>
  <c r="C33" i="2" s="1"/>
  <c r="C42" i="2"/>
  <c r="C29" i="2"/>
  <c r="C24" i="2"/>
  <c r="C34" i="2" s="1"/>
  <c r="C35" i="2" l="1"/>
  <c r="C27" i="2"/>
  <c r="C15" i="2"/>
  <c r="C31" i="2" s="1"/>
  <c r="C36" i="2" s="1"/>
  <c r="C38" i="2" l="1"/>
  <c r="C43" i="2" s="1"/>
  <c r="C39" i="2" l="1"/>
</calcChain>
</file>

<file path=xl/sharedStrings.xml><?xml version="1.0" encoding="utf-8"?>
<sst xmlns="http://schemas.openxmlformats.org/spreadsheetml/2006/main" count="86" uniqueCount="71">
  <si>
    <t xml:space="preserve">RETURN ON INVESTMENT CALCULATION MAS-100 LIBRA </t>
  </si>
  <si>
    <t>Add your own value here</t>
  </si>
  <si>
    <t>QUESTION</t>
  </si>
  <si>
    <t>FORMULA</t>
  </si>
  <si>
    <t>VALUE</t>
  </si>
  <si>
    <t>UNIT</t>
  </si>
  <si>
    <t>How many settle plate positions do you have?</t>
  </si>
  <si>
    <t>positions</t>
  </si>
  <si>
    <t>At which interval do you exchange the settle plates (e.g. every 4 hours)?</t>
  </si>
  <si>
    <t>every x hours</t>
  </si>
  <si>
    <t>How many hours per day are you producing?</t>
  </si>
  <si>
    <t>hours</t>
  </si>
  <si>
    <t>How many times do you change settle plates per day?</t>
  </si>
  <si>
    <t>(how many hours per day are you producing / at which interval do you exchange thte settle plates) * how many settle plate position do you have)</t>
  </si>
  <si>
    <t>times</t>
  </si>
  <si>
    <t>How many days per year do you manufacture (and thereby perform settle plate sampling)?</t>
  </si>
  <si>
    <t>days</t>
  </si>
  <si>
    <t>How long does it take to change one plate?</t>
  </si>
  <si>
    <t>min</t>
  </si>
  <si>
    <t>How many settle plates do you use per year</t>
  </si>
  <si>
    <t>(How many times do you change the plate per day * How many days per year do you manufacture)</t>
  </si>
  <si>
    <t>plates</t>
  </si>
  <si>
    <t>How many deviations related to settle plates do you have per year?</t>
  </si>
  <si>
    <t>How many technicians do you have?</t>
  </si>
  <si>
    <t>technicians</t>
  </si>
  <si>
    <t>How much time do you need to close one deviation</t>
  </si>
  <si>
    <t>Time spent per day to change the settle plates</t>
  </si>
  <si>
    <t>(how many times do you change the plate per day * How long does it take to change one plate) / 60</t>
  </si>
  <si>
    <t>Time spent per year to change the settle plates</t>
  </si>
  <si>
    <t>(how many days per year do you perform settle plate sampling * Time spent per day)</t>
  </si>
  <si>
    <t>What are the cost of technician/QA?</t>
  </si>
  <si>
    <t>CHF/hour</t>
  </si>
  <si>
    <t>Cost of all deviations with settle plates</t>
  </si>
  <si>
    <t>(how many deviations do you have per year * how much time do you need to close a deviation * Cost of tichnician)</t>
  </si>
  <si>
    <t>CHF/year</t>
  </si>
  <si>
    <t>Cost of one MAS-100 Libra instrument</t>
  </si>
  <si>
    <t>CHF/equipment</t>
  </si>
  <si>
    <t>How many LIBRAs do you need?</t>
  </si>
  <si>
    <t>= How many settle plate position do you have</t>
  </si>
  <si>
    <t>equipments</t>
  </si>
  <si>
    <t>Total cost of MAS-100 Libra instruments</t>
  </si>
  <si>
    <t>(Cost of one LIBRA * How many LIBRAs do you need)</t>
  </si>
  <si>
    <t>CHF</t>
  </si>
  <si>
    <t>Cost of one MAS-100 Libra instrument maintenance (every 5 years)</t>
  </si>
  <si>
    <t>CHF/maintenance</t>
  </si>
  <si>
    <t>Total cost of MAS-100 Libra instrument maintenance</t>
  </si>
  <si>
    <t>Maintenance performed every 5 years</t>
  </si>
  <si>
    <t>Cost of one settle plate (growth medium)</t>
  </si>
  <si>
    <t>Cost of consumables</t>
  </si>
  <si>
    <t>(How many media do you use per year * Cost of one media)</t>
  </si>
  <si>
    <t>Working time cost (= annual saving)</t>
  </si>
  <si>
    <t>(Cost of technician * Time spent per year * number of technician)</t>
  </si>
  <si>
    <t>Deviation cost (= annual saving)</t>
  </si>
  <si>
    <t>(How many deviation related to settle plate do you have per year * Cost of one deviation)</t>
  </si>
  <si>
    <r>
      <t>TOTAL ANNUAL COST</t>
    </r>
    <r>
      <rPr>
        <sz val="10"/>
        <color theme="0"/>
        <rFont val="Gotham Light"/>
        <family val="3"/>
        <scheme val="minor"/>
      </rPr>
      <t xml:space="preserve"> 
= annual saving</t>
    </r>
  </si>
  <si>
    <t>(Working time cost + Deviation cost)</t>
  </si>
  <si>
    <t>Annual cost</t>
  </si>
  <si>
    <t>(Cost of maintenance + Cost of consumables)</t>
  </si>
  <si>
    <t>Annual benefits</t>
  </si>
  <si>
    <t>(Total annual saving - Annual cost)</t>
  </si>
  <si>
    <r>
      <t xml:space="preserve">PAY BACK CALCULATION 
</t>
    </r>
    <r>
      <rPr>
        <sz val="11"/>
        <color theme="0"/>
        <rFont val="Gotham Light"/>
        <family val="3"/>
        <scheme val="minor"/>
      </rPr>
      <t>without batch cost</t>
    </r>
  </si>
  <si>
    <t>(Initial investment / annual benefits)</t>
  </si>
  <si>
    <t>YEAR(S)</t>
  </si>
  <si>
    <t>What are the cost of one batch?</t>
  </si>
  <si>
    <t>How often do you reject a batch due to a wrong positive settle plate?</t>
  </si>
  <si>
    <t>times in 10 year</t>
  </si>
  <si>
    <t>Cost lost due to wrong positive result</t>
  </si>
  <si>
    <t>(Cost of one batch/10) * How often do you reject a batch)</t>
  </si>
  <si>
    <r>
      <t>PAY BACK CALCULATION</t>
    </r>
    <r>
      <rPr>
        <sz val="10"/>
        <color theme="0"/>
        <rFont val="Gotham Light"/>
        <family val="3"/>
        <scheme val="minor"/>
      </rPr>
      <t xml:space="preserve"> 
with batch cost</t>
    </r>
  </si>
  <si>
    <t>(Initial investment / (annual benefits+cost lost due to wrong positive result))</t>
  </si>
  <si>
    <t>31_0100 Return on invest calculation MAS-100 Libra, Version 1.0, 1 / 1
MBV AG, Industriestrasse 9, CH-8712 Stäfa, T +41 44 928 30 80, welcome@mbv.ch, www.mbv.ch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</si>
</sst>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9"/>
      <color theme="1"/>
      <name val="Gotham Light"/>
      <family val="2"/>
      <scheme val="minor"/>
    </font>
    <font>
      <sz val="9"/>
      <color rgb="FF006100"/>
      <name val="Gotham Light"/>
      <family val="2"/>
      <scheme val="minor"/>
    </font>
    <font>
      <sz val="20"/>
      <color theme="1"/>
      <name val="Gotham Light"/>
      <family val="2"/>
      <scheme val="minor"/>
    </font>
    <font>
      <b/>
      <sz val="9"/>
      <color theme="1"/>
      <name val="Gotham Bold"/>
      <family val="3"/>
      <scheme val="major"/>
    </font>
    <font>
      <b/>
      <sz val="9"/>
      <color theme="4"/>
      <name val="Gotham Light"/>
      <family val="2"/>
      <scheme val="minor"/>
    </font>
    <font>
      <b/>
      <sz val="9"/>
      <color theme="0" tint="-0.499984740745262"/>
      <name val="Gotham Light"/>
      <family val="2"/>
      <scheme val="minor"/>
    </font>
    <font>
      <sz val="28"/>
      <color theme="4"/>
      <name val="Gotham Light"/>
      <family val="3"/>
      <scheme val="minor"/>
    </font>
    <font>
      <sz val="9"/>
      <color theme="1"/>
      <name val="Gotham Bold"/>
      <family val="3"/>
      <scheme val="major"/>
    </font>
    <font>
      <sz val="8"/>
      <color theme="1"/>
      <name val="Gotham Light"/>
      <family val="2"/>
      <scheme val="minor"/>
    </font>
    <font>
      <sz val="10"/>
      <color theme="1"/>
      <name val="Gotham Light"/>
      <family val="2"/>
      <scheme val="minor"/>
    </font>
    <font>
      <sz val="8"/>
      <color theme="0" tint="-0.34998626667073579"/>
      <name val="Gotham Light"/>
      <family val="2"/>
      <scheme val="minor"/>
    </font>
    <font>
      <sz val="9"/>
      <color theme="0" tint="-0.34998626667073579"/>
      <name val="Gotham Light"/>
      <family val="2"/>
      <scheme val="minor"/>
    </font>
    <font>
      <sz val="8"/>
      <color theme="0"/>
      <name val="Gotham Light"/>
      <family val="2"/>
      <scheme val="minor"/>
    </font>
    <font>
      <sz val="11"/>
      <color theme="0"/>
      <name val="Gotham Bold"/>
      <family val="3"/>
      <scheme val="major"/>
    </font>
    <font>
      <sz val="10"/>
      <color theme="0"/>
      <name val="Gotham Bold"/>
      <family val="3"/>
      <scheme val="major"/>
    </font>
    <font>
      <sz val="10"/>
      <color theme="1"/>
      <name val="Gotham Light"/>
      <family val="3"/>
      <scheme val="minor"/>
    </font>
    <font>
      <sz val="10"/>
      <color theme="0" tint="-0.34998626667073579"/>
      <name val="Gotham Light"/>
      <family val="3"/>
      <scheme val="minor"/>
    </font>
    <font>
      <sz val="8"/>
      <color theme="0" tint="-0.34998626667073579"/>
      <name val="Gotham Light"/>
      <family val="3"/>
      <scheme val="minor"/>
    </font>
    <font>
      <sz val="10"/>
      <color theme="0"/>
      <name val="Gotham Light"/>
      <family val="2"/>
      <scheme val="minor"/>
    </font>
    <font>
      <sz val="10"/>
      <color theme="0"/>
      <name val="Gotham Light"/>
      <family val="3"/>
      <scheme val="minor"/>
    </font>
    <font>
      <sz val="12"/>
      <color theme="0"/>
      <name val="Gotham Bold"/>
      <family val="3"/>
      <scheme val="major"/>
    </font>
    <font>
      <sz val="11"/>
      <color theme="0"/>
      <name val="Gotham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65A37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48">
    <xf numFmtId="0" fontId="0" fillId="0" borderId="0" xfId="0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4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10" fillId="0" borderId="0" xfId="0" applyFont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/>
    </xf>
    <xf numFmtId="0" fontId="14" fillId="4" borderId="0" xfId="3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3" applyFont="1" applyFill="1" applyBorder="1" applyAlignment="1">
      <alignment vertical="center"/>
    </xf>
    <xf numFmtId="49" fontId="0" fillId="6" borderId="0" xfId="0" applyNumberFormat="1" applyFill="1"/>
    <xf numFmtId="0" fontId="0" fillId="6" borderId="0" xfId="0" applyFill="1" applyAlignment="1">
      <alignment horizontal="center"/>
    </xf>
    <xf numFmtId="0" fontId="0" fillId="6" borderId="0" xfId="0" applyFill="1"/>
    <xf numFmtId="0" fontId="2" fillId="6" borderId="0" xfId="0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7" fillId="6" borderId="0" xfId="3" applyFont="1" applyFill="1"/>
    <xf numFmtId="0" fontId="1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8" fillId="4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3" fontId="9" fillId="0" borderId="0" xfId="0" applyNumberFormat="1" applyFont="1" applyAlignment="1">
      <alignment horizontal="center" vertical="center"/>
    </xf>
    <xf numFmtId="3" fontId="18" fillId="4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4" fillId="4" borderId="0" xfId="3" applyFont="1" applyFill="1" applyBorder="1" applyAlignment="1">
      <alignment vertical="center" wrapText="1"/>
    </xf>
    <xf numFmtId="3" fontId="9" fillId="5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 shrinkToFit="1"/>
    </xf>
    <xf numFmtId="2" fontId="20" fillId="3" borderId="0" xfId="0" applyNumberFormat="1" applyFont="1" applyFill="1" applyAlignment="1">
      <alignment horizontal="center" vertical="center"/>
    </xf>
    <xf numFmtId="0" fontId="13" fillId="3" borderId="0" xfId="0" applyFont="1" applyFill="1" applyAlignment="1">
      <alignment vertical="center" wrapText="1"/>
    </xf>
    <xf numFmtId="49" fontId="0" fillId="6" borderId="0" xfId="0" applyNumberForma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8" fillId="6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7">
    <cellStyle name="Gut" xfId="6" builtinId="26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</cellStyles>
  <dxfs count="63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rgb="FF65A37F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theme="9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theme="8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theme="7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theme="6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7" defaultTableStyle="TableStyleMedium2" defaultPivotStyle="PivotStyleLight16">
    <tableStyle name="Tabelle Akzent 1" pivot="0" count="9" xr9:uid="{00000000-0011-0000-FFFF-FFFF00000000}">
      <tableStyleElement type="wholeTable" dxfId="62"/>
      <tableStyleElement type="headerRow" dxfId="61"/>
      <tableStyleElement type="totalRow" dxfId="60"/>
      <tableStyleElement type="firstColumn" dxfId="59"/>
      <tableStyleElement type="lastColumn" dxfId="58"/>
      <tableStyleElement type="firstRowStripe" dxfId="57"/>
      <tableStyleElement type="secondRowStripe" dxfId="56"/>
      <tableStyleElement type="firstColumnStripe" dxfId="55"/>
      <tableStyleElement type="secondColumnStripe" dxfId="54"/>
    </tableStyle>
    <tableStyle name="Tabelle Akzent 2" pivot="0" count="9" xr9:uid="{00000000-0011-0000-FFFF-FFFF01000000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secondRowStripe" dxfId="47"/>
      <tableStyleElement type="firstColumnStripe" dxfId="46"/>
      <tableStyleElement type="secondColumnStripe" dxfId="45"/>
    </tableStyle>
    <tableStyle name="Tabelle Akzent 3" pivot="0" count="9" xr9:uid="{00000000-0011-0000-FFFF-FFFF02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secondRowStripe" dxfId="38"/>
      <tableStyleElement type="firstColumnStripe" dxfId="37"/>
      <tableStyleElement type="secondColumnStripe" dxfId="36"/>
    </tableStyle>
    <tableStyle name="Tabelle Akzent 4" pivot="0" count="9" xr9:uid="{00000000-0011-0000-FFFF-FFFF03000000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firstRowStripe" dxfId="30"/>
      <tableStyleElement type="secondRowStripe" dxfId="29"/>
      <tableStyleElement type="firstColumnStripe" dxfId="28"/>
      <tableStyleElement type="secondColumnStripe" dxfId="27"/>
    </tableStyle>
    <tableStyle name="Tabelle Akzent 5" pivot="0" count="9" xr9:uid="{00000000-0011-0000-FFFF-FFFF04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secondRowStripe" dxfId="20"/>
      <tableStyleElement type="firstColumnStripe" dxfId="19"/>
      <tableStyleElement type="secondColumnStripe" dxfId="18"/>
    </tableStyle>
    <tableStyle name="Tabelle Akzent 6" pivot="0" count="9" xr9:uid="{00000000-0011-0000-FFFF-FFFF05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  <tableStyleElement type="secondColumnStripe" dxfId="9"/>
    </tableStyle>
    <tableStyle name="Tabelle Green" pivot="0" count="9" xr9:uid="{00000000-0011-0000-FFFF-FFFF06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65A37F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4591050</xdr:colOff>
      <xdr:row>1</xdr:row>
      <xdr:rowOff>15875</xdr:rowOff>
    </xdr:from>
    <xdr:to>
      <xdr:col>1</xdr:col>
      <xdr:colOff>114300</xdr:colOff>
      <xdr:row>2</xdr:row>
      <xdr:rowOff>9125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A900A9B-757E-6CDA-8326-F9EB3FCCF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91050" y="349250"/>
          <a:ext cx="1285875" cy="755250"/>
        </a:xfrm>
        <a:prstGeom prst="rect">
          <a:avLst/>
        </a:prstGeom>
      </xdr:spPr>
    </xdr:pic>
    <xdr:clientData/>
  </xdr:twoCellAnchor>
  <xdr:twoCellAnchor>
    <xdr:from>
      <xdr:col>2</xdr:col>
      <xdr:colOff>9524</xdr:colOff>
      <xdr:row>6</xdr:row>
      <xdr:rowOff>0</xdr:rowOff>
    </xdr:from>
    <xdr:to>
      <xdr:col>3</xdr:col>
      <xdr:colOff>19049</xdr:colOff>
      <xdr:row>7</xdr:row>
      <xdr:rowOff>66673</xdr:rowOff>
    </xdr:to>
    <xdr:sp macro="" textlink="">
      <xdr:nvSpPr>
        <xdr:cNvPr id="4" name="Gleichschenkliges Dreieck 3">
          <a:extLst>
            <a:ext uri="{FF2B5EF4-FFF2-40B4-BE49-F238E27FC236}">
              <a16:creationId xmlns:a16="http://schemas.microsoft.com/office/drawing/2014/main" id="{4CF577D7-D809-DEC2-05A4-7DD3EDF369D2}"/>
            </a:ext>
          </a:extLst>
        </xdr:cNvPr>
        <xdr:cNvSpPr/>
      </xdr:nvSpPr>
      <xdr:spPr>
        <a:xfrm rot="10800000">
          <a:off x="8477249" y="2209800"/>
          <a:ext cx="857250" cy="495298"/>
        </a:xfrm>
        <a:prstGeom prst="triangle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20171010_aha_MBV">
  <a:themeElements>
    <a:clrScheme name="MBV">
      <a:dk1>
        <a:sysClr val="windowText" lastClr="000000"/>
      </a:dk1>
      <a:lt1>
        <a:sysClr val="window" lastClr="FFFFFF"/>
      </a:lt1>
      <a:dk2>
        <a:srgbClr val="9C9C9C"/>
      </a:dk2>
      <a:lt2>
        <a:srgbClr val="DDDAD5"/>
      </a:lt2>
      <a:accent1>
        <a:srgbClr val="009FE3"/>
      </a:accent1>
      <a:accent2>
        <a:srgbClr val="5AC3F0"/>
      </a:accent2>
      <a:accent3>
        <a:srgbClr val="FFDC0F"/>
      </a:accent3>
      <a:accent4>
        <a:srgbClr val="CD9B28"/>
      </a:accent4>
      <a:accent5>
        <a:srgbClr val="BE5F64"/>
      </a:accent5>
      <a:accent6>
        <a:srgbClr val="325A6E"/>
      </a:accent6>
      <a:hlink>
        <a:srgbClr val="5AC3F0"/>
      </a:hlink>
      <a:folHlink>
        <a:srgbClr val="5AC3F0"/>
      </a:folHlink>
    </a:clrScheme>
    <a:fontScheme name="MBV">
      <a:majorFont>
        <a:latin typeface="Gotham Bold"/>
        <a:ea typeface=""/>
        <a:cs typeface=""/>
      </a:majorFont>
      <a:minorFont>
        <a:latin typeface="Gotham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Cyan">
      <a:srgbClr val="009FE3"/>
    </a:custClr>
    <a:custClr name="Anthrazit">
      <a:srgbClr val="3A3A3A"/>
    </a:custClr>
    <a:custClr name="Light Blue">
      <a:srgbClr val="5AC3F0"/>
    </a:custClr>
    <a:custClr name="Light Anthrazit">
      <a:srgbClr val="9C9C9C"/>
    </a:custClr>
    <a:custClr name="Yellow">
      <a:srgbClr val="FFDC0F"/>
    </a:custClr>
    <a:custClr name="Goldenrod">
      <a:srgbClr val="CD9B28"/>
    </a:custClr>
    <a:custClr name="Red">
      <a:srgbClr val="BE5F64"/>
    </a:custClr>
    <a:custClr name="Dark Blue">
      <a:srgbClr val="325A6E"/>
    </a:custClr>
    <a:custClr name="Green">
      <a:srgbClr val="65A37F"/>
    </a:custClr>
    <a:custClr name="White">
      <a:srgbClr val="FFFFFF"/>
    </a:custClr>
  </a:custClrLst>
  <a:extLst>
    <a:ext uri="{05A4C25C-085E-4340-85A3-A5531E510DB2}">
      <thm15:themeFamily xmlns:thm15="http://schemas.microsoft.com/office/thememl/2012/main" name="20171010_aha_MBV" id="{7242C299-4BF1-4D7E-9754-C909AC7BA5FB}" vid="{CC6DAFA8-1345-427A-AEBB-A57091717F8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1BD7-B4F8-4591-A327-995ACE30FC55}">
  <dimension ref="A1:AXT312"/>
  <sheetViews>
    <sheetView tabSelected="1" zoomScaleNormal="100" workbookViewId="0">
      <selection activeCell="F7" sqref="F7"/>
    </sheetView>
  </sheetViews>
  <sheetFormatPr baseColWidth="10" defaultColWidth="8.88671875" defaultRowHeight="12" x14ac:dyDescent="0.2"/>
  <cols>
    <col min="1" max="1" width="69.88671875" customWidth="1"/>
    <col min="2" max="2" width="32.6640625" customWidth="1"/>
    <col min="3" max="3" width="10.33203125" style="2" customWidth="1"/>
    <col min="4" max="4" width="14.5546875" customWidth="1"/>
    <col min="5" max="5" width="8.88671875" style="20"/>
  </cols>
  <sheetData>
    <row r="1" spans="1:5" ht="26.1" customHeight="1" x14ac:dyDescent="0.2">
      <c r="A1" s="20"/>
      <c r="B1" s="20"/>
      <c r="C1" s="19"/>
      <c r="D1" s="20"/>
    </row>
    <row r="2" spans="1:5" ht="60" customHeight="1" x14ac:dyDescent="0.2">
      <c r="A2" s="44"/>
      <c r="B2" s="45"/>
      <c r="C2" s="45"/>
      <c r="D2" s="45"/>
    </row>
    <row r="3" spans="1:5" ht="42.6" customHeight="1" x14ac:dyDescent="0.2">
      <c r="A3" s="18"/>
      <c r="B3" s="18"/>
      <c r="C3" s="19"/>
      <c r="D3" s="20"/>
    </row>
    <row r="4" spans="1:5" s="1" customFormat="1" ht="30" customHeight="1" x14ac:dyDescent="0.35">
      <c r="A4" s="21" t="s">
        <v>0</v>
      </c>
      <c r="B4" s="22"/>
      <c r="C4" s="23"/>
      <c r="D4" s="22"/>
      <c r="E4" s="22"/>
    </row>
    <row r="5" spans="1:5" s="1" customFormat="1" ht="30.6" customHeight="1" x14ac:dyDescent="0.35">
      <c r="A5" s="21"/>
      <c r="B5" s="22"/>
      <c r="C5" s="23"/>
      <c r="D5" s="22"/>
      <c r="E5" s="22"/>
    </row>
    <row r="6" spans="1:5" s="1" customFormat="1" ht="42" customHeight="1" x14ac:dyDescent="0.2">
      <c r="B6" s="22"/>
      <c r="C6" s="41" t="s">
        <v>1</v>
      </c>
      <c r="D6" s="22"/>
      <c r="E6" s="22"/>
    </row>
    <row r="7" spans="1:5" ht="33.6" customHeight="1" x14ac:dyDescent="0.2">
      <c r="A7" s="24"/>
      <c r="B7" s="20"/>
      <c r="D7" s="20"/>
    </row>
    <row r="8" spans="1:5" s="1" customFormat="1" ht="32.450000000000003" customHeight="1" x14ac:dyDescent="0.2">
      <c r="A8" s="10" t="s">
        <v>2</v>
      </c>
      <c r="B8" s="11" t="s">
        <v>3</v>
      </c>
      <c r="C8" s="12" t="s">
        <v>4</v>
      </c>
      <c r="D8" s="11" t="s">
        <v>5</v>
      </c>
      <c r="E8" s="22"/>
    </row>
    <row r="9" spans="1:5" s="13" customFormat="1" ht="20.100000000000001" customHeight="1" x14ac:dyDescent="0.2">
      <c r="A9" s="13" t="s">
        <v>6</v>
      </c>
      <c r="C9" s="15">
        <v>4</v>
      </c>
      <c r="D9" s="13" t="s">
        <v>7</v>
      </c>
      <c r="E9" s="25"/>
    </row>
    <row r="10" spans="1:5" s="13" customFormat="1" ht="20.100000000000001" customHeight="1" x14ac:dyDescent="0.2">
      <c r="A10" s="13" t="s">
        <v>8</v>
      </c>
      <c r="C10" s="15">
        <v>3</v>
      </c>
      <c r="D10" s="13" t="s">
        <v>9</v>
      </c>
      <c r="E10" s="25"/>
    </row>
    <row r="11" spans="1:5" s="13" customFormat="1" ht="20.100000000000001" customHeight="1" x14ac:dyDescent="0.2">
      <c r="A11" s="13" t="s">
        <v>10</v>
      </c>
      <c r="C11" s="15">
        <v>24</v>
      </c>
      <c r="D11" s="13" t="s">
        <v>11</v>
      </c>
      <c r="E11" s="25"/>
    </row>
    <row r="12" spans="1:5" s="13" customFormat="1" ht="32.450000000000003" customHeight="1" x14ac:dyDescent="0.2">
      <c r="A12" s="13" t="s">
        <v>12</v>
      </c>
      <c r="B12" s="27" t="s">
        <v>13</v>
      </c>
      <c r="C12" s="14">
        <f>(C11/C10)*C9</f>
        <v>32</v>
      </c>
      <c r="D12" s="13" t="s">
        <v>14</v>
      </c>
      <c r="E12" s="25"/>
    </row>
    <row r="13" spans="1:5" s="13" customFormat="1" ht="20.100000000000001" customHeight="1" x14ac:dyDescent="0.2">
      <c r="A13" s="13" t="s">
        <v>15</v>
      </c>
      <c r="B13" s="28"/>
      <c r="C13" s="15">
        <v>45</v>
      </c>
      <c r="D13" s="13" t="s">
        <v>16</v>
      </c>
      <c r="E13" s="25"/>
    </row>
    <row r="14" spans="1:5" s="13" customFormat="1" ht="20.100000000000001" customHeight="1" x14ac:dyDescent="0.2">
      <c r="A14" s="17" t="s">
        <v>17</v>
      </c>
      <c r="B14" s="28"/>
      <c r="C14" s="15">
        <v>10</v>
      </c>
      <c r="D14" s="13" t="s">
        <v>18</v>
      </c>
      <c r="E14" s="25"/>
    </row>
    <row r="15" spans="1:5" s="13" customFormat="1" ht="27.6" customHeight="1" x14ac:dyDescent="0.2">
      <c r="A15" s="17" t="s">
        <v>19</v>
      </c>
      <c r="B15" s="27" t="s">
        <v>20</v>
      </c>
      <c r="C15" s="14">
        <f>C12*C13</f>
        <v>1440</v>
      </c>
      <c r="D15" s="13" t="s">
        <v>21</v>
      </c>
      <c r="E15" s="25"/>
    </row>
    <row r="16" spans="1:5" s="13" customFormat="1" ht="20.100000000000001" customHeight="1" x14ac:dyDescent="0.2">
      <c r="A16" s="13" t="s">
        <v>22</v>
      </c>
      <c r="B16" s="16"/>
      <c r="C16" s="15">
        <v>50</v>
      </c>
      <c r="D16" s="13" t="s">
        <v>14</v>
      </c>
      <c r="E16" s="25"/>
    </row>
    <row r="17" spans="1:1320" s="13" customFormat="1" ht="20.100000000000001" customHeight="1" x14ac:dyDescent="0.2">
      <c r="A17" s="13" t="s">
        <v>23</v>
      </c>
      <c r="B17" s="16"/>
      <c r="C17" s="15">
        <v>2</v>
      </c>
      <c r="D17" s="13" t="s">
        <v>24</v>
      </c>
      <c r="E17" s="25"/>
    </row>
    <row r="18" spans="1:1320" s="13" customFormat="1" ht="20.100000000000001" customHeight="1" x14ac:dyDescent="0.2">
      <c r="A18" s="13" t="s">
        <v>25</v>
      </c>
      <c r="B18" s="16"/>
      <c r="C18" s="15">
        <v>30</v>
      </c>
      <c r="D18" s="13" t="s">
        <v>11</v>
      </c>
      <c r="E18" s="25"/>
    </row>
    <row r="19" spans="1:1320" ht="2.1" customHeight="1" x14ac:dyDescent="0.2">
      <c r="A19" s="4"/>
      <c r="B19" s="5"/>
      <c r="C19" s="6"/>
      <c r="D19" s="4"/>
    </row>
    <row r="20" spans="1:1320" s="3" customFormat="1" ht="27" customHeight="1" x14ac:dyDescent="0.2">
      <c r="A20" s="13" t="s">
        <v>26</v>
      </c>
      <c r="B20" s="7" t="s">
        <v>27</v>
      </c>
      <c r="C20" s="31">
        <f>(C12*C14)/60</f>
        <v>5.333333333333333</v>
      </c>
      <c r="D20" s="32" t="s">
        <v>11</v>
      </c>
      <c r="E20" s="26"/>
    </row>
    <row r="21" spans="1:1320" s="3" customFormat="1" ht="27.6" customHeight="1" x14ac:dyDescent="0.2">
      <c r="A21" s="13" t="s">
        <v>28</v>
      </c>
      <c r="B21" s="7" t="s">
        <v>29</v>
      </c>
      <c r="C21" s="31">
        <f>C20*C13</f>
        <v>240</v>
      </c>
      <c r="D21" s="32" t="s">
        <v>11</v>
      </c>
      <c r="E21" s="26"/>
    </row>
    <row r="22" spans="1:1320" s="4" customFormat="1" ht="2.4500000000000002" customHeight="1" x14ac:dyDescent="0.2">
      <c r="B22" s="5"/>
      <c r="C22" s="29"/>
      <c r="D22" s="30"/>
      <c r="E22" s="2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</row>
    <row r="23" spans="1:1320" s="3" customFormat="1" ht="20.100000000000001" customHeight="1" x14ac:dyDescent="0.2">
      <c r="A23" s="13" t="s">
        <v>30</v>
      </c>
      <c r="B23" s="7"/>
      <c r="C23" s="39">
        <v>120</v>
      </c>
      <c r="D23" s="32" t="s">
        <v>31</v>
      </c>
      <c r="E23" s="26"/>
    </row>
    <row r="24" spans="1:1320" s="3" customFormat="1" ht="35.1" customHeight="1" x14ac:dyDescent="0.2">
      <c r="A24" s="13" t="s">
        <v>32</v>
      </c>
      <c r="B24" s="7" t="s">
        <v>33</v>
      </c>
      <c r="C24" s="35">
        <f>C16*C18*C23</f>
        <v>180000</v>
      </c>
      <c r="D24" s="32" t="s">
        <v>34</v>
      </c>
      <c r="E24" s="26"/>
    </row>
    <row r="25" spans="1:1320" s="3" customFormat="1" ht="20.100000000000001" customHeight="1" x14ac:dyDescent="0.2">
      <c r="A25" s="13" t="s">
        <v>35</v>
      </c>
      <c r="B25" s="7"/>
      <c r="C25" s="39">
        <v>24750</v>
      </c>
      <c r="D25" s="32" t="s">
        <v>36</v>
      </c>
      <c r="E25" s="26"/>
    </row>
    <row r="26" spans="1:1320" s="3" customFormat="1" ht="20.100000000000001" customHeight="1" x14ac:dyDescent="0.2">
      <c r="A26" s="13" t="s">
        <v>37</v>
      </c>
      <c r="B26" s="7" t="s">
        <v>38</v>
      </c>
      <c r="C26" s="35">
        <v>5</v>
      </c>
      <c r="D26" s="32" t="s">
        <v>39</v>
      </c>
      <c r="E26" s="26"/>
    </row>
    <row r="27" spans="1:1320" s="3" customFormat="1" ht="22.5" customHeight="1" x14ac:dyDescent="0.2">
      <c r="A27" s="13" t="s">
        <v>40</v>
      </c>
      <c r="B27" s="7" t="s">
        <v>41</v>
      </c>
      <c r="C27" s="35">
        <f>C25*C26</f>
        <v>123750</v>
      </c>
      <c r="D27" s="32" t="s">
        <v>42</v>
      </c>
      <c r="E27" s="26"/>
    </row>
    <row r="28" spans="1:1320" s="3" customFormat="1" ht="20.100000000000001" customHeight="1" x14ac:dyDescent="0.2">
      <c r="A28" s="17" t="s">
        <v>43</v>
      </c>
      <c r="B28" s="7"/>
      <c r="C28" s="39">
        <v>1000</v>
      </c>
      <c r="D28" s="32" t="s">
        <v>44</v>
      </c>
      <c r="E28" s="26"/>
    </row>
    <row r="29" spans="1:1320" s="3" customFormat="1" ht="20.100000000000001" customHeight="1" x14ac:dyDescent="0.2">
      <c r="A29" s="17" t="s">
        <v>45</v>
      </c>
      <c r="B29" s="7" t="s">
        <v>46</v>
      </c>
      <c r="C29" s="35">
        <f>(C28*C26)/5</f>
        <v>1000</v>
      </c>
      <c r="D29" s="32" t="s">
        <v>34</v>
      </c>
      <c r="E29" s="26"/>
    </row>
    <row r="30" spans="1:1320" s="3" customFormat="1" ht="20.100000000000001" customHeight="1" x14ac:dyDescent="0.2">
      <c r="A30" s="13" t="s">
        <v>47</v>
      </c>
      <c r="B30" s="7"/>
      <c r="C30" s="39">
        <v>2.4</v>
      </c>
      <c r="D30" s="32" t="s">
        <v>42</v>
      </c>
      <c r="E30" s="26"/>
    </row>
    <row r="31" spans="1:1320" s="3" customFormat="1" ht="24" customHeight="1" x14ac:dyDescent="0.2">
      <c r="A31" s="13" t="s">
        <v>48</v>
      </c>
      <c r="B31" s="7" t="s">
        <v>49</v>
      </c>
      <c r="C31" s="35">
        <f>C30*C15</f>
        <v>3456</v>
      </c>
      <c r="D31" s="32" t="s">
        <v>34</v>
      </c>
      <c r="E31" s="26"/>
    </row>
    <row r="32" spans="1:1320" s="4" customFormat="1" ht="2.1" customHeight="1" x14ac:dyDescent="0.2">
      <c r="B32" s="5"/>
      <c r="C32" s="40"/>
      <c r="D32" s="30"/>
      <c r="E32" s="20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</row>
    <row r="33" spans="1:1320" s="3" customFormat="1" ht="27.95" customHeight="1" x14ac:dyDescent="0.2">
      <c r="A33" s="13" t="s">
        <v>50</v>
      </c>
      <c r="B33" s="7" t="s">
        <v>51</v>
      </c>
      <c r="C33" s="35">
        <f>C21*C23*C17</f>
        <v>57600</v>
      </c>
      <c r="D33" s="32" t="s">
        <v>34</v>
      </c>
      <c r="E33" s="26"/>
    </row>
    <row r="34" spans="1:1320" s="3" customFormat="1" ht="27.95" customHeight="1" x14ac:dyDescent="0.2">
      <c r="A34" s="13" t="s">
        <v>52</v>
      </c>
      <c r="B34" s="7" t="s">
        <v>53</v>
      </c>
      <c r="C34" s="35">
        <f>C24</f>
        <v>180000</v>
      </c>
      <c r="D34" s="32" t="s">
        <v>34</v>
      </c>
      <c r="E34" s="26"/>
    </row>
    <row r="35" spans="1:1320" s="3" customFormat="1" ht="32.1" customHeight="1" x14ac:dyDescent="0.2">
      <c r="A35" s="38" t="s">
        <v>54</v>
      </c>
      <c r="B35" s="9" t="s">
        <v>55</v>
      </c>
      <c r="C35" s="36">
        <f>C33+C34</f>
        <v>237600</v>
      </c>
      <c r="D35" s="33" t="s">
        <v>34</v>
      </c>
      <c r="E35" s="26"/>
    </row>
    <row r="36" spans="1:1320" s="3" customFormat="1" ht="20.100000000000001" customHeight="1" x14ac:dyDescent="0.2">
      <c r="A36" s="13" t="s">
        <v>56</v>
      </c>
      <c r="B36" s="7" t="s">
        <v>57</v>
      </c>
      <c r="C36" s="35">
        <f>C29+C31</f>
        <v>4456</v>
      </c>
      <c r="D36" s="32" t="s">
        <v>34</v>
      </c>
      <c r="E36" s="26"/>
    </row>
    <row r="37" spans="1:1320" s="4" customFormat="1" ht="2.1" customHeight="1" x14ac:dyDescent="0.2">
      <c r="B37" s="5"/>
      <c r="C37" s="29"/>
      <c r="D37" s="30"/>
      <c r="E37" s="20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</row>
    <row r="38" spans="1:1320" s="3" customFormat="1" ht="20.100000000000001" customHeight="1" x14ac:dyDescent="0.2">
      <c r="A38" s="13" t="s">
        <v>58</v>
      </c>
      <c r="B38" s="7" t="s">
        <v>59</v>
      </c>
      <c r="C38" s="35">
        <f>C35-C36</f>
        <v>233144</v>
      </c>
      <c r="D38" s="32" t="s">
        <v>42</v>
      </c>
      <c r="E38" s="26"/>
    </row>
    <row r="39" spans="1:1320" s="3" customFormat="1" ht="32.65" customHeight="1" x14ac:dyDescent="0.2">
      <c r="A39" s="43" t="s">
        <v>60</v>
      </c>
      <c r="B39" s="8" t="s">
        <v>61</v>
      </c>
      <c r="C39" s="42">
        <f>(C27/C38)</f>
        <v>0.53078783927529771</v>
      </c>
      <c r="D39" s="34" t="s">
        <v>62</v>
      </c>
      <c r="E39" s="26"/>
    </row>
    <row r="40" spans="1:1320" s="3" customFormat="1" ht="20.100000000000001" customHeight="1" x14ac:dyDescent="0.2">
      <c r="A40" s="13" t="s">
        <v>63</v>
      </c>
      <c r="B40" s="7"/>
      <c r="C40" s="39">
        <v>2000000</v>
      </c>
      <c r="D40" s="32" t="s">
        <v>42</v>
      </c>
      <c r="E40" s="26"/>
    </row>
    <row r="41" spans="1:1320" s="3" customFormat="1" ht="20.100000000000001" customHeight="1" x14ac:dyDescent="0.2">
      <c r="A41" s="13" t="s">
        <v>64</v>
      </c>
      <c r="B41" s="7"/>
      <c r="C41" s="39">
        <v>4</v>
      </c>
      <c r="D41" s="32" t="s">
        <v>65</v>
      </c>
      <c r="E41" s="26"/>
    </row>
    <row r="42" spans="1:1320" s="3" customFormat="1" ht="26.45" customHeight="1" x14ac:dyDescent="0.2">
      <c r="A42" s="13" t="s">
        <v>66</v>
      </c>
      <c r="B42" s="7" t="s">
        <v>67</v>
      </c>
      <c r="C42" s="35">
        <f>(C40/10)*C41</f>
        <v>800000</v>
      </c>
      <c r="D42" s="32" t="s">
        <v>34</v>
      </c>
      <c r="E42" s="26"/>
    </row>
    <row r="43" spans="1:1320" ht="32.450000000000003" customHeight="1" x14ac:dyDescent="0.2">
      <c r="A43" s="37" t="s">
        <v>68</v>
      </c>
      <c r="B43" s="8" t="s">
        <v>69</v>
      </c>
      <c r="C43" s="42">
        <f>(C27/(C38+C42))</f>
        <v>0.11978001130529722</v>
      </c>
      <c r="D43" s="34" t="s">
        <v>62</v>
      </c>
    </row>
    <row r="44" spans="1:1320" x14ac:dyDescent="0.2">
      <c r="A44" s="20"/>
      <c r="B44" s="20"/>
      <c r="C44" s="19"/>
      <c r="D44" s="20"/>
    </row>
    <row r="45" spans="1:1320" x14ac:dyDescent="0.2">
      <c r="A45" s="20"/>
      <c r="B45" s="20"/>
      <c r="C45" s="19"/>
      <c r="D45" s="20"/>
    </row>
    <row r="46" spans="1:1320" x14ac:dyDescent="0.2">
      <c r="A46" s="24"/>
      <c r="B46" s="20"/>
      <c r="C46" s="19"/>
      <c r="D46" s="20"/>
    </row>
    <row r="47" spans="1:1320" x14ac:dyDescent="0.2">
      <c r="A47" s="24"/>
      <c r="B47" s="20"/>
      <c r="C47" s="19"/>
      <c r="D47" s="20"/>
    </row>
    <row r="48" spans="1:1320" x14ac:dyDescent="0.2">
      <c r="A48" s="20"/>
      <c r="B48" s="20"/>
      <c r="C48" s="19"/>
      <c r="D48" s="20"/>
    </row>
    <row r="49" spans="1:5" x14ac:dyDescent="0.2">
      <c r="A49" s="20"/>
      <c r="B49" s="20"/>
      <c r="C49" s="19"/>
      <c r="D49" s="20"/>
    </row>
    <row r="50" spans="1:5" ht="24" customHeight="1" x14ac:dyDescent="0.2">
      <c r="A50" s="46" t="s">
        <v>70</v>
      </c>
      <c r="B50" s="47"/>
      <c r="C50" s="47"/>
      <c r="D50" s="47"/>
      <c r="E50" s="19"/>
    </row>
    <row r="51" spans="1:5" x14ac:dyDescent="0.2">
      <c r="A51" s="20"/>
      <c r="B51" s="20"/>
      <c r="C51" s="19"/>
      <c r="D51" s="20"/>
    </row>
    <row r="52" spans="1:5" x14ac:dyDescent="0.2">
      <c r="E52"/>
    </row>
    <row r="53" spans="1:5" x14ac:dyDescent="0.2">
      <c r="E53"/>
    </row>
    <row r="54" spans="1:5" x14ac:dyDescent="0.2">
      <c r="E54"/>
    </row>
    <row r="55" spans="1:5" x14ac:dyDescent="0.2">
      <c r="E55"/>
    </row>
    <row r="56" spans="1:5" x14ac:dyDescent="0.2">
      <c r="E56"/>
    </row>
    <row r="57" spans="1:5" x14ac:dyDescent="0.2">
      <c r="E57"/>
    </row>
    <row r="58" spans="1:5" x14ac:dyDescent="0.2">
      <c r="E58"/>
    </row>
    <row r="59" spans="1:5" x14ac:dyDescent="0.2">
      <c r="E59"/>
    </row>
    <row r="60" spans="1:5" x14ac:dyDescent="0.2">
      <c r="E60"/>
    </row>
    <row r="61" spans="1:5" x14ac:dyDescent="0.2">
      <c r="E61"/>
    </row>
    <row r="62" spans="1:5" x14ac:dyDescent="0.2">
      <c r="E62"/>
    </row>
    <row r="63" spans="1:5" x14ac:dyDescent="0.2">
      <c r="E63"/>
    </row>
    <row r="64" spans="1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  <row r="75" spans="5:5" x14ac:dyDescent="0.2">
      <c r="E75"/>
    </row>
    <row r="76" spans="5:5" x14ac:dyDescent="0.2">
      <c r="E76"/>
    </row>
    <row r="77" spans="5:5" x14ac:dyDescent="0.2">
      <c r="E77"/>
    </row>
    <row r="78" spans="5:5" x14ac:dyDescent="0.2">
      <c r="E78"/>
    </row>
    <row r="79" spans="5:5" x14ac:dyDescent="0.2">
      <c r="E79"/>
    </row>
    <row r="80" spans="5:5" x14ac:dyDescent="0.2">
      <c r="E80"/>
    </row>
    <row r="81" spans="5:5" x14ac:dyDescent="0.2">
      <c r="E81"/>
    </row>
    <row r="82" spans="5:5" x14ac:dyDescent="0.2">
      <c r="E82"/>
    </row>
    <row r="83" spans="5:5" x14ac:dyDescent="0.2">
      <c r="E83"/>
    </row>
    <row r="84" spans="5:5" x14ac:dyDescent="0.2">
      <c r="E84"/>
    </row>
    <row r="85" spans="5:5" x14ac:dyDescent="0.2">
      <c r="E85"/>
    </row>
    <row r="86" spans="5:5" x14ac:dyDescent="0.2">
      <c r="E86"/>
    </row>
    <row r="87" spans="5:5" x14ac:dyDescent="0.2">
      <c r="E87"/>
    </row>
    <row r="88" spans="5:5" x14ac:dyDescent="0.2">
      <c r="E88"/>
    </row>
    <row r="89" spans="5:5" x14ac:dyDescent="0.2">
      <c r="E89"/>
    </row>
    <row r="90" spans="5:5" x14ac:dyDescent="0.2">
      <c r="E90"/>
    </row>
    <row r="91" spans="5:5" x14ac:dyDescent="0.2">
      <c r="E91"/>
    </row>
    <row r="92" spans="5:5" x14ac:dyDescent="0.2">
      <c r="E92"/>
    </row>
    <row r="93" spans="5:5" x14ac:dyDescent="0.2">
      <c r="E93"/>
    </row>
    <row r="94" spans="5:5" x14ac:dyDescent="0.2">
      <c r="E94"/>
    </row>
    <row r="95" spans="5:5" x14ac:dyDescent="0.2">
      <c r="E95"/>
    </row>
    <row r="96" spans="5:5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  <row r="156" spans="5:5" x14ac:dyDescent="0.2">
      <c r="E156"/>
    </row>
    <row r="157" spans="5:5" x14ac:dyDescent="0.2">
      <c r="E157"/>
    </row>
    <row r="158" spans="5:5" x14ac:dyDescent="0.2">
      <c r="E158"/>
    </row>
    <row r="159" spans="5:5" x14ac:dyDescent="0.2">
      <c r="E159"/>
    </row>
    <row r="160" spans="5:5" x14ac:dyDescent="0.2">
      <c r="E160"/>
    </row>
    <row r="161" spans="5:5" x14ac:dyDescent="0.2">
      <c r="E161"/>
    </row>
    <row r="162" spans="5:5" x14ac:dyDescent="0.2">
      <c r="E162"/>
    </row>
    <row r="163" spans="5:5" x14ac:dyDescent="0.2">
      <c r="E163"/>
    </row>
    <row r="164" spans="5:5" x14ac:dyDescent="0.2">
      <c r="E164"/>
    </row>
    <row r="165" spans="5:5" x14ac:dyDescent="0.2">
      <c r="E165"/>
    </row>
    <row r="166" spans="5:5" x14ac:dyDescent="0.2">
      <c r="E166"/>
    </row>
    <row r="167" spans="5:5" x14ac:dyDescent="0.2">
      <c r="E167"/>
    </row>
    <row r="168" spans="5:5" x14ac:dyDescent="0.2">
      <c r="E168"/>
    </row>
    <row r="169" spans="5:5" x14ac:dyDescent="0.2">
      <c r="E169"/>
    </row>
    <row r="170" spans="5:5" x14ac:dyDescent="0.2">
      <c r="E170"/>
    </row>
    <row r="171" spans="5:5" x14ac:dyDescent="0.2">
      <c r="E171"/>
    </row>
    <row r="172" spans="5:5" x14ac:dyDescent="0.2">
      <c r="E172"/>
    </row>
    <row r="173" spans="5:5" x14ac:dyDescent="0.2">
      <c r="E173"/>
    </row>
    <row r="174" spans="5:5" x14ac:dyDescent="0.2">
      <c r="E174"/>
    </row>
    <row r="175" spans="5:5" x14ac:dyDescent="0.2">
      <c r="E175"/>
    </row>
    <row r="176" spans="5:5" x14ac:dyDescent="0.2">
      <c r="E176"/>
    </row>
    <row r="177" spans="5:5" x14ac:dyDescent="0.2">
      <c r="E177"/>
    </row>
    <row r="178" spans="5:5" x14ac:dyDescent="0.2">
      <c r="E178"/>
    </row>
    <row r="179" spans="5:5" x14ac:dyDescent="0.2">
      <c r="E179"/>
    </row>
    <row r="180" spans="5:5" x14ac:dyDescent="0.2">
      <c r="E180"/>
    </row>
    <row r="181" spans="5:5" x14ac:dyDescent="0.2">
      <c r="E181"/>
    </row>
    <row r="182" spans="5:5" x14ac:dyDescent="0.2">
      <c r="E182"/>
    </row>
    <row r="183" spans="5:5" x14ac:dyDescent="0.2">
      <c r="E183"/>
    </row>
    <row r="184" spans="5:5" x14ac:dyDescent="0.2">
      <c r="E184"/>
    </row>
    <row r="185" spans="5:5" x14ac:dyDescent="0.2">
      <c r="E185"/>
    </row>
    <row r="186" spans="5:5" x14ac:dyDescent="0.2">
      <c r="E186"/>
    </row>
    <row r="187" spans="5:5" x14ac:dyDescent="0.2">
      <c r="E187"/>
    </row>
    <row r="188" spans="5:5" x14ac:dyDescent="0.2">
      <c r="E188"/>
    </row>
    <row r="189" spans="5:5" x14ac:dyDescent="0.2">
      <c r="E189"/>
    </row>
    <row r="190" spans="5:5" x14ac:dyDescent="0.2">
      <c r="E190"/>
    </row>
    <row r="191" spans="5:5" x14ac:dyDescent="0.2">
      <c r="E191"/>
    </row>
    <row r="192" spans="5:5" x14ac:dyDescent="0.2">
      <c r="E192"/>
    </row>
    <row r="193" spans="5:5" x14ac:dyDescent="0.2">
      <c r="E193"/>
    </row>
    <row r="194" spans="5:5" x14ac:dyDescent="0.2">
      <c r="E194"/>
    </row>
    <row r="195" spans="5:5" x14ac:dyDescent="0.2">
      <c r="E195"/>
    </row>
    <row r="196" spans="5:5" x14ac:dyDescent="0.2">
      <c r="E196"/>
    </row>
    <row r="197" spans="5:5" x14ac:dyDescent="0.2">
      <c r="E197"/>
    </row>
    <row r="198" spans="5:5" x14ac:dyDescent="0.2">
      <c r="E198"/>
    </row>
    <row r="199" spans="5:5" x14ac:dyDescent="0.2">
      <c r="E199"/>
    </row>
    <row r="200" spans="5:5" x14ac:dyDescent="0.2">
      <c r="E200"/>
    </row>
    <row r="201" spans="5:5" x14ac:dyDescent="0.2">
      <c r="E201"/>
    </row>
    <row r="202" spans="5:5" x14ac:dyDescent="0.2">
      <c r="E202"/>
    </row>
    <row r="203" spans="5:5" x14ac:dyDescent="0.2">
      <c r="E203"/>
    </row>
    <row r="204" spans="5:5" x14ac:dyDescent="0.2">
      <c r="E204"/>
    </row>
    <row r="205" spans="5:5" x14ac:dyDescent="0.2">
      <c r="E205"/>
    </row>
    <row r="206" spans="5:5" x14ac:dyDescent="0.2">
      <c r="E206"/>
    </row>
    <row r="207" spans="5:5" x14ac:dyDescent="0.2">
      <c r="E207"/>
    </row>
    <row r="208" spans="5:5" x14ac:dyDescent="0.2">
      <c r="E208"/>
    </row>
    <row r="209" spans="5:5" x14ac:dyDescent="0.2">
      <c r="E209"/>
    </row>
    <row r="210" spans="5:5" x14ac:dyDescent="0.2">
      <c r="E210"/>
    </row>
    <row r="211" spans="5:5" x14ac:dyDescent="0.2">
      <c r="E211"/>
    </row>
    <row r="212" spans="5:5" x14ac:dyDescent="0.2">
      <c r="E212"/>
    </row>
    <row r="213" spans="5:5" x14ac:dyDescent="0.2">
      <c r="E213"/>
    </row>
    <row r="214" spans="5:5" x14ac:dyDescent="0.2">
      <c r="E214"/>
    </row>
    <row r="215" spans="5:5" x14ac:dyDescent="0.2">
      <c r="E215"/>
    </row>
    <row r="216" spans="5:5" x14ac:dyDescent="0.2">
      <c r="E216"/>
    </row>
    <row r="217" spans="5:5" x14ac:dyDescent="0.2">
      <c r="E217"/>
    </row>
    <row r="218" spans="5:5" x14ac:dyDescent="0.2">
      <c r="E218"/>
    </row>
    <row r="219" spans="5:5" x14ac:dyDescent="0.2">
      <c r="E219"/>
    </row>
    <row r="220" spans="5:5" x14ac:dyDescent="0.2">
      <c r="E220"/>
    </row>
    <row r="221" spans="5:5" x14ac:dyDescent="0.2">
      <c r="E221"/>
    </row>
    <row r="222" spans="5:5" x14ac:dyDescent="0.2">
      <c r="E222"/>
    </row>
    <row r="223" spans="5:5" x14ac:dyDescent="0.2">
      <c r="E223"/>
    </row>
    <row r="224" spans="5:5" x14ac:dyDescent="0.2">
      <c r="E224"/>
    </row>
    <row r="225" spans="5:5" x14ac:dyDescent="0.2">
      <c r="E225"/>
    </row>
    <row r="226" spans="5:5" x14ac:dyDescent="0.2">
      <c r="E226"/>
    </row>
    <row r="227" spans="5:5" x14ac:dyDescent="0.2">
      <c r="E227"/>
    </row>
    <row r="228" spans="5:5" x14ac:dyDescent="0.2">
      <c r="E228"/>
    </row>
    <row r="229" spans="5:5" x14ac:dyDescent="0.2">
      <c r="E229"/>
    </row>
    <row r="230" spans="5:5" x14ac:dyDescent="0.2">
      <c r="E230"/>
    </row>
    <row r="231" spans="5:5" x14ac:dyDescent="0.2">
      <c r="E231"/>
    </row>
    <row r="232" spans="5:5" x14ac:dyDescent="0.2">
      <c r="E232"/>
    </row>
    <row r="233" spans="5:5" x14ac:dyDescent="0.2">
      <c r="E233"/>
    </row>
    <row r="234" spans="5:5" x14ac:dyDescent="0.2">
      <c r="E234"/>
    </row>
    <row r="235" spans="5:5" x14ac:dyDescent="0.2">
      <c r="E235"/>
    </row>
    <row r="236" spans="5:5" x14ac:dyDescent="0.2">
      <c r="E236"/>
    </row>
    <row r="237" spans="5:5" x14ac:dyDescent="0.2">
      <c r="E237"/>
    </row>
    <row r="238" spans="5:5" x14ac:dyDescent="0.2">
      <c r="E238"/>
    </row>
    <row r="239" spans="5:5" x14ac:dyDescent="0.2">
      <c r="E239"/>
    </row>
    <row r="240" spans="5:5" x14ac:dyDescent="0.2">
      <c r="E240"/>
    </row>
    <row r="241" spans="5:5" x14ac:dyDescent="0.2">
      <c r="E241"/>
    </row>
    <row r="242" spans="5:5" x14ac:dyDescent="0.2">
      <c r="E242"/>
    </row>
    <row r="243" spans="5:5" x14ac:dyDescent="0.2">
      <c r="E243"/>
    </row>
    <row r="244" spans="5:5" x14ac:dyDescent="0.2">
      <c r="E244"/>
    </row>
    <row r="245" spans="5:5" x14ac:dyDescent="0.2">
      <c r="E245"/>
    </row>
    <row r="246" spans="5:5" x14ac:dyDescent="0.2">
      <c r="E246"/>
    </row>
    <row r="247" spans="5:5" x14ac:dyDescent="0.2">
      <c r="E247"/>
    </row>
    <row r="248" spans="5:5" x14ac:dyDescent="0.2">
      <c r="E248"/>
    </row>
    <row r="249" spans="5:5" x14ac:dyDescent="0.2">
      <c r="E249"/>
    </row>
    <row r="250" spans="5:5" x14ac:dyDescent="0.2">
      <c r="E250"/>
    </row>
    <row r="251" spans="5:5" x14ac:dyDescent="0.2">
      <c r="E251"/>
    </row>
    <row r="252" spans="5:5" x14ac:dyDescent="0.2">
      <c r="E252"/>
    </row>
    <row r="253" spans="5:5" x14ac:dyDescent="0.2">
      <c r="E253"/>
    </row>
    <row r="254" spans="5:5" x14ac:dyDescent="0.2">
      <c r="E254"/>
    </row>
    <row r="255" spans="5:5" x14ac:dyDescent="0.2">
      <c r="E255"/>
    </row>
    <row r="256" spans="5:5" x14ac:dyDescent="0.2">
      <c r="E256"/>
    </row>
    <row r="257" spans="5:5" x14ac:dyDescent="0.2">
      <c r="E257"/>
    </row>
    <row r="258" spans="5:5" x14ac:dyDescent="0.2">
      <c r="E258"/>
    </row>
    <row r="259" spans="5:5" x14ac:dyDescent="0.2">
      <c r="E259"/>
    </row>
    <row r="260" spans="5:5" x14ac:dyDescent="0.2">
      <c r="E260"/>
    </row>
    <row r="261" spans="5:5" x14ac:dyDescent="0.2">
      <c r="E261"/>
    </row>
    <row r="262" spans="5:5" x14ac:dyDescent="0.2">
      <c r="E262"/>
    </row>
    <row r="263" spans="5:5" x14ac:dyDescent="0.2">
      <c r="E263"/>
    </row>
    <row r="264" spans="5:5" x14ac:dyDescent="0.2">
      <c r="E264"/>
    </row>
    <row r="265" spans="5:5" x14ac:dyDescent="0.2">
      <c r="E265"/>
    </row>
    <row r="266" spans="5:5" x14ac:dyDescent="0.2">
      <c r="E266"/>
    </row>
    <row r="267" spans="5:5" x14ac:dyDescent="0.2">
      <c r="E267"/>
    </row>
    <row r="268" spans="5:5" x14ac:dyDescent="0.2">
      <c r="E268"/>
    </row>
    <row r="269" spans="5:5" x14ac:dyDescent="0.2">
      <c r="E269"/>
    </row>
    <row r="270" spans="5:5" x14ac:dyDescent="0.2">
      <c r="E270"/>
    </row>
    <row r="271" spans="5:5" x14ac:dyDescent="0.2">
      <c r="E271"/>
    </row>
    <row r="272" spans="5:5" x14ac:dyDescent="0.2">
      <c r="E272"/>
    </row>
    <row r="273" spans="5:5" x14ac:dyDescent="0.2">
      <c r="E273"/>
    </row>
    <row r="274" spans="5:5" x14ac:dyDescent="0.2">
      <c r="E274"/>
    </row>
    <row r="275" spans="5:5" x14ac:dyDescent="0.2">
      <c r="E275"/>
    </row>
    <row r="276" spans="5:5" x14ac:dyDescent="0.2">
      <c r="E276"/>
    </row>
    <row r="277" spans="5:5" x14ac:dyDescent="0.2">
      <c r="E277"/>
    </row>
    <row r="278" spans="5:5" x14ac:dyDescent="0.2">
      <c r="E278"/>
    </row>
    <row r="279" spans="5:5" x14ac:dyDescent="0.2">
      <c r="E279"/>
    </row>
    <row r="280" spans="5:5" x14ac:dyDescent="0.2">
      <c r="E280"/>
    </row>
    <row r="281" spans="5:5" x14ac:dyDescent="0.2">
      <c r="E281"/>
    </row>
    <row r="282" spans="5:5" x14ac:dyDescent="0.2">
      <c r="E282"/>
    </row>
    <row r="283" spans="5:5" x14ac:dyDescent="0.2">
      <c r="E283"/>
    </row>
    <row r="284" spans="5:5" x14ac:dyDescent="0.2">
      <c r="E284"/>
    </row>
    <row r="285" spans="5:5" x14ac:dyDescent="0.2">
      <c r="E285"/>
    </row>
    <row r="286" spans="5:5" x14ac:dyDescent="0.2">
      <c r="E286"/>
    </row>
    <row r="287" spans="5:5" x14ac:dyDescent="0.2">
      <c r="E287"/>
    </row>
    <row r="288" spans="5:5" x14ac:dyDescent="0.2">
      <c r="E288"/>
    </row>
    <row r="289" spans="5:5" x14ac:dyDescent="0.2">
      <c r="E289"/>
    </row>
    <row r="290" spans="5:5" x14ac:dyDescent="0.2">
      <c r="E290"/>
    </row>
    <row r="291" spans="5:5" x14ac:dyDescent="0.2">
      <c r="E291"/>
    </row>
    <row r="292" spans="5:5" x14ac:dyDescent="0.2">
      <c r="E292"/>
    </row>
    <row r="293" spans="5:5" x14ac:dyDescent="0.2">
      <c r="E293"/>
    </row>
    <row r="294" spans="5:5" x14ac:dyDescent="0.2">
      <c r="E294"/>
    </row>
    <row r="295" spans="5:5" x14ac:dyDescent="0.2">
      <c r="E295"/>
    </row>
    <row r="296" spans="5:5" x14ac:dyDescent="0.2">
      <c r="E296"/>
    </row>
    <row r="297" spans="5:5" x14ac:dyDescent="0.2">
      <c r="E297"/>
    </row>
    <row r="298" spans="5:5" x14ac:dyDescent="0.2">
      <c r="E298"/>
    </row>
    <row r="299" spans="5:5" x14ac:dyDescent="0.2">
      <c r="E299"/>
    </row>
    <row r="300" spans="5:5" x14ac:dyDescent="0.2">
      <c r="E300"/>
    </row>
    <row r="301" spans="5:5" x14ac:dyDescent="0.2">
      <c r="E301"/>
    </row>
    <row r="302" spans="5:5" x14ac:dyDescent="0.2">
      <c r="E302"/>
    </row>
    <row r="303" spans="5:5" x14ac:dyDescent="0.2">
      <c r="E303"/>
    </row>
    <row r="304" spans="5:5" x14ac:dyDescent="0.2">
      <c r="E304"/>
    </row>
    <row r="305" spans="5:5" x14ac:dyDescent="0.2">
      <c r="E305"/>
    </row>
    <row r="306" spans="5:5" x14ac:dyDescent="0.2">
      <c r="E306"/>
    </row>
    <row r="307" spans="5:5" x14ac:dyDescent="0.2">
      <c r="E307"/>
    </row>
    <row r="308" spans="5:5" x14ac:dyDescent="0.2">
      <c r="E308"/>
    </row>
    <row r="309" spans="5:5" x14ac:dyDescent="0.2">
      <c r="E309"/>
    </row>
    <row r="310" spans="5:5" x14ac:dyDescent="0.2">
      <c r="E310"/>
    </row>
    <row r="311" spans="5:5" x14ac:dyDescent="0.2">
      <c r="E311"/>
    </row>
    <row r="312" spans="5:5" x14ac:dyDescent="0.2">
      <c r="E312"/>
    </row>
  </sheetData>
  <mergeCells count="2">
    <mergeCell ref="A2:D2"/>
    <mergeCell ref="A50:D50"/>
  </mergeCells>
  <pageMargins left="0.25" right="0.25" top="0.75" bottom="0.75" header="0.3" footer="0.3"/>
  <pageSetup paperSize="9" scale="41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Dokument</p:Name>
  <p:Description/>
  <p:Statement/>
  <p:PolicyItems>
    <p:PolicyItem featureId="Microsoft.Office.RecordsManagement.PolicyFeatures.PolicyLabel" staticId="0x01010028D942AD9405D045B618E66D022DA00A|801092262" UniqueId="1647446f-756d-4080-9c2b-5c767023b109">
      <p:Name>Bezeichnungen</p:Name>
      <p:Description>Generiert Bezeichnungen, die in Microsoft Office-Dokumente eingefügt werden können, um sicherzustellen, dass Dokumenteigenschaften oder sonstige wichtige Informationen beim Drucken von Dokumenten enthalten sind. Bezeichnungen können auch für die Suche nach Dokumenten verwendet werden.</p:Description>
      <p:CustomData>
        <label>
          <segment type="metadata">_UIVersionString</segment>
        </label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D942AD9405D045B618E66D022DA00A" ma:contentTypeVersion="19" ma:contentTypeDescription="Ein neues Dokument erstellen." ma:contentTypeScope="" ma:versionID="4d7b1d989090c19d66f5248ed6dc0c68">
  <xsd:schema xmlns:xsd="http://www.w3.org/2001/XMLSchema" xmlns:xs="http://www.w3.org/2001/XMLSchema" xmlns:p="http://schemas.microsoft.com/office/2006/metadata/properties" xmlns:ns1="http://schemas.microsoft.com/sharepoint/v3" xmlns:ns2="6f33eb61-afad-4f23-af52-29054a7ec1e3" targetNamespace="http://schemas.microsoft.com/office/2006/metadata/properties" ma:root="true" ma:fieldsID="563d7edadef2f95bad4a71f21b185e6b" ns1:_="" ns2:_="">
    <xsd:import namespace="http://schemas.microsoft.com/sharepoint/v3"/>
    <xsd:import namespace="6f33eb61-afad-4f23-af52-29054a7ec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dlc_Exempt" minOccurs="0"/>
                <xsd:element ref="ns2:DLCPolicyLabelValue" minOccurs="0"/>
                <xsd:element ref="ns2:DLCPolicyLabelClientValue" minOccurs="0"/>
                <xsd:element ref="ns2:DLCPolicyLabelLo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4" nillable="true" ma:displayName="Von der Richtlinie ausgenommen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33eb61-afad-4f23-af52-29054a7ec1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DLCPolicyLabelValue" ma:index="15" nillable="true" ma:displayName="Bezeichnung" ma:description="Speichert den aktuellen Wert der Bezeichnung." ma:internalName="DLCPolicyLabelValue" ma:readOnly="true">
      <xsd:simpleType>
        <xsd:restriction base="dms:Note">
          <xsd:maxLength value="255"/>
        </xsd:restriction>
      </xsd:simpleType>
    </xsd:element>
    <xsd:element name="DLCPolicyLabelClientValue" ma:index="16" nillable="true" ma:displayName="Clientbezeichnungswert" ma:description="Speichert den letzten Bezeichnungswert, der auf dem Client errechnet wurde." ma:hidden="true" ma:internalName="DLCPolicyLabelClientValue" ma:readOnly="false">
      <xsd:simpleType>
        <xsd:restriction base="dms:Note"/>
      </xsd:simpleType>
    </xsd:element>
    <xsd:element name="DLCPolicyLabelLock" ma:index="17" nillable="true" ma:displayName="Bezeichnung gesperrt" ma:description="Gibt an, ob die Bezeichnung zu aktualisieren ist, wenn Elementeigenschaften geändert werden." ma:hidden="true" ma:internalName="DLCPolicyLabelLock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PolicyLabelClientValue xmlns="6f33eb61-afad-4f23-af52-29054a7ec1e3">{_UIVersionString}</DLCPolicyLabelClientValue>
    <DLCPolicyLabelLock xmlns="6f33eb61-afad-4f23-af52-29054a7ec1e3" xsi:nil="true"/>
    <DLCPolicyLabelValue xmlns="6f33eb61-afad-4f23-af52-29054a7ec1e3">{_UIVersionString}</DLCPolicyLabelValue>
  </documentManagement>
</p:properties>
</file>

<file path=customXml/itemProps1.xml><?xml version="1.0" encoding="utf-8"?>
<ds:datastoreItem xmlns:ds="http://schemas.openxmlformats.org/officeDocument/2006/customXml" ds:itemID="{67ABD68B-6874-416C-AEFA-EFBA8C6D8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9342E1-6AC0-481A-98E0-2548C4AD21E5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2D3C5644-6EE6-4E6F-865D-C8721CC63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33eb61-afad-4f23-af52-29054a7ec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CB25FA6-89E9-4694-AB58-53DA348C3914}">
  <ds:schemaRefs>
    <ds:schemaRef ds:uri="http://schemas.microsoft.com/office/infopath/2007/PartnerControls"/>
    <ds:schemaRef ds:uri="http://schemas.microsoft.com/office/2006/metadata/properties"/>
    <ds:schemaRef ds:uri="6f33eb61-afad-4f23-af52-29054a7ec1e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sharepoint/v3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ROI Calculation MAS-100 Libra</vt:lpstr>
      <vt:lpstr>'ROI Calculation MAS-100 Libra'!Druckbereich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31_010 Externe Excelvorlage</dc:title>
  <dc:subject/>
  <dc:creator>Miriam Schönenberger</dc:creator>
  <cp:keywords/>
  <dc:description/>
  <cp:lastModifiedBy>Seline Schwab</cp:lastModifiedBy>
  <cp:revision/>
  <cp:lastPrinted>2024-08-16T09:20:08Z</cp:lastPrinted>
  <dcterms:created xsi:type="dcterms:W3CDTF">2011-01-28T12:27:05Z</dcterms:created>
  <dcterms:modified xsi:type="dcterms:W3CDTF">2024-11-28T14:38:37Z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0x01010028D942AD9405D045B618E66D022DA00A</vt:lpwstr>
  </property>
  <property fmtid="{D5CDD505-2E9C-101B-9397-08002B2CF9AE}" pid="3" name="WorkflowChangePath">
    <vt:lpwstr>475c717f-d904-423d-ac2a-92bd3c99d2a8,2;475c717f-d904-423d-ac2a-92bd3c99d2a8,2;475c717f-d904-423d-ac2a-92bd3c99d2a8,6;1b94ccb9-e203-4564-a7ab-c29dee1d2298,2;1b94ccb9-e203-4564-a7ab-c29dee1d2298,2;1b94ccb9-e203-4564-a7ab-c29dee1d2298,4;1b94ccb9-e203-4564-a7</vt:lpwstr>
  </property>
  <property fmtid="{D5CDD505-2E9C-101B-9397-08002B2CF9AE}" pid="4" name="_dlc_DocIdItemGuid">
    <vt:lpwstr>ae0cdca0-97ac-4f13-80d2-252b7f3087b5</vt:lpwstr>
  </property>
  <property fmtid="{D5CDD505-2E9C-101B-9397-08002B2CF9AE}" pid="5" name="URL">
    <vt:lpwstr/>
  </property>
</Properties>
</file>